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s.dyrberg-skog/Dropbox (Hakon Media)/ P  Market/▶︎ MANUS MAR/– MARKET PREMIUM/– Nyheter/"/>
    </mc:Choice>
  </mc:AlternateContent>
  <xr:revisionPtr revIDLastSave="0" documentId="13_ncr:1_{A57FCDB6-1304-9C42-B5F3-A769236E37DD}" xr6:coauthVersionLast="45" xr6:coauthVersionMax="45" xr10:uidLastSave="{00000000-0000-0000-0000-000000000000}"/>
  <bookViews>
    <workbookView xWindow="260" yWindow="460" windowWidth="32260" windowHeight="19120" xr2:uid="{9E16D7A2-0FAE-5E47-8FE3-B2D20459291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7" i="1" l="1"/>
  <c r="G47" i="1"/>
  <c r="D47" i="1"/>
  <c r="C47" i="1"/>
  <c r="E47" i="1" s="1"/>
  <c r="F47" i="1" s="1"/>
  <c r="J47" i="1" l="1"/>
  <c r="I47" i="1"/>
  <c r="G39" i="1"/>
  <c r="J39" i="1" s="1"/>
  <c r="H39" i="1"/>
  <c r="D39" i="1"/>
  <c r="C39" i="1"/>
  <c r="E39" i="1" s="1"/>
  <c r="F39" i="1" s="1"/>
  <c r="I39" i="1" l="1"/>
  <c r="E44" i="1" l="1"/>
  <c r="F44" i="1" s="1"/>
  <c r="I44" i="1"/>
  <c r="J44" i="1"/>
  <c r="E45" i="1"/>
  <c r="F45" i="1" s="1"/>
  <c r="I45" i="1"/>
  <c r="J45" i="1"/>
  <c r="J38" i="1"/>
  <c r="I38" i="1"/>
  <c r="E38" i="1"/>
  <c r="F38" i="1" s="1"/>
  <c r="J37" i="1"/>
  <c r="I37" i="1"/>
  <c r="E37" i="1"/>
  <c r="F37" i="1" s="1"/>
  <c r="J36" i="1"/>
  <c r="I36" i="1"/>
  <c r="E36" i="1"/>
  <c r="F36" i="1" s="1"/>
  <c r="J35" i="1"/>
  <c r="I35" i="1"/>
  <c r="E35" i="1"/>
  <c r="F35" i="1" s="1"/>
  <c r="J34" i="1"/>
  <c r="I34" i="1"/>
  <c r="E34" i="1"/>
  <c r="F34" i="1" s="1"/>
  <c r="J33" i="1"/>
  <c r="I33" i="1"/>
  <c r="E33" i="1"/>
  <c r="F33" i="1" s="1"/>
  <c r="J32" i="1"/>
  <c r="I32" i="1"/>
  <c r="E32" i="1"/>
  <c r="F32" i="1" s="1"/>
  <c r="J31" i="1"/>
  <c r="I31" i="1"/>
  <c r="E31" i="1"/>
  <c r="F31" i="1" s="1"/>
  <c r="J30" i="1"/>
  <c r="I30" i="1"/>
  <c r="E30" i="1"/>
  <c r="F30" i="1" s="1"/>
  <c r="J29" i="1"/>
  <c r="I29" i="1"/>
  <c r="E29" i="1"/>
  <c r="F29" i="1" s="1"/>
  <c r="J28" i="1"/>
  <c r="I28" i="1"/>
  <c r="E28" i="1"/>
  <c r="F28" i="1" s="1"/>
  <c r="J27" i="1"/>
  <c r="I27" i="1"/>
  <c r="E27" i="1"/>
  <c r="F27" i="1" s="1"/>
  <c r="J26" i="1"/>
  <c r="I26" i="1"/>
  <c r="E26" i="1"/>
  <c r="F26" i="1" s="1"/>
  <c r="J25" i="1"/>
  <c r="I25" i="1"/>
  <c r="E25" i="1"/>
  <c r="F25" i="1" s="1"/>
  <c r="J24" i="1"/>
  <c r="I24" i="1"/>
  <c r="E24" i="1"/>
  <c r="F24" i="1" s="1"/>
  <c r="J23" i="1"/>
  <c r="I23" i="1"/>
  <c r="E23" i="1"/>
  <c r="F23" i="1" s="1"/>
  <c r="J22" i="1"/>
  <c r="I22" i="1"/>
  <c r="E22" i="1"/>
  <c r="F22" i="1" s="1"/>
  <c r="J21" i="1"/>
  <c r="I21" i="1"/>
  <c r="E21" i="1"/>
  <c r="F21" i="1" s="1"/>
  <c r="J20" i="1"/>
  <c r="I20" i="1"/>
  <c r="E20" i="1"/>
  <c r="F20" i="1" s="1"/>
  <c r="J19" i="1"/>
  <c r="I19" i="1"/>
  <c r="E19" i="1"/>
  <c r="F19" i="1" s="1"/>
  <c r="J18" i="1"/>
  <c r="I18" i="1"/>
  <c r="E18" i="1"/>
  <c r="F18" i="1" s="1"/>
  <c r="J17" i="1"/>
  <c r="I17" i="1"/>
  <c r="E17" i="1"/>
  <c r="F17" i="1" s="1"/>
  <c r="J16" i="1"/>
  <c r="I16" i="1"/>
  <c r="E16" i="1"/>
  <c r="F16" i="1" s="1"/>
  <c r="J15" i="1"/>
  <c r="I15" i="1"/>
  <c r="E15" i="1"/>
  <c r="F15" i="1" s="1"/>
  <c r="J14" i="1"/>
  <c r="I14" i="1"/>
  <c r="E14" i="1"/>
  <c r="F14" i="1" s="1"/>
  <c r="J13" i="1"/>
  <c r="I13" i="1"/>
  <c r="E13" i="1"/>
  <c r="F13" i="1" s="1"/>
  <c r="J12" i="1"/>
  <c r="I12" i="1"/>
  <c r="E12" i="1"/>
  <c r="F12" i="1" s="1"/>
  <c r="J11" i="1"/>
  <c r="I11" i="1"/>
  <c r="E11" i="1"/>
  <c r="F11" i="1" s="1"/>
  <c r="J10" i="1"/>
  <c r="I10" i="1"/>
  <c r="E10" i="1"/>
  <c r="F10" i="1" s="1"/>
  <c r="J46" i="1"/>
  <c r="I46" i="1"/>
  <c r="E46" i="1"/>
  <c r="F46" i="1" s="1"/>
  <c r="J9" i="1"/>
  <c r="I9" i="1"/>
  <c r="E9" i="1"/>
  <c r="F9" i="1" s="1"/>
  <c r="J8" i="1"/>
  <c r="I8" i="1"/>
  <c r="E8" i="1"/>
  <c r="F8" i="1" s="1"/>
  <c r="J7" i="1"/>
  <c r="I7" i="1"/>
  <c r="E7" i="1"/>
  <c r="F7" i="1" s="1"/>
  <c r="J6" i="1"/>
  <c r="I6" i="1"/>
  <c r="E6" i="1"/>
  <c r="F6" i="1" s="1"/>
  <c r="J5" i="1"/>
  <c r="I5" i="1"/>
  <c r="E5" i="1"/>
  <c r="F5" i="1" s="1"/>
  <c r="J4" i="1"/>
  <c r="I4" i="1"/>
  <c r="E4" i="1"/>
  <c r="F4" i="1" s="1"/>
</calcChain>
</file>

<file path=xl/sharedStrings.xml><?xml version="1.0" encoding="utf-8"?>
<sst xmlns="http://schemas.openxmlformats.org/spreadsheetml/2006/main" count="147" uniqueCount="95">
  <si>
    <t>Företagsnamn</t>
  </si>
  <si>
    <t>I-Sport Retail AB</t>
  </si>
  <si>
    <t>2019-12</t>
  </si>
  <si>
    <t>Löplabbetgruppen AB</t>
  </si>
  <si>
    <t>I-Sport Retail 80 AB</t>
  </si>
  <si>
    <t>I-Sport Retail 62 AB</t>
  </si>
  <si>
    <t>Anders Vinberg Sport AB</t>
  </si>
  <si>
    <t>2019-04</t>
  </si>
  <si>
    <t>Rekord Sport i Sundsvall AB</t>
  </si>
  <si>
    <t>I-Sport Retail 45 AB</t>
  </si>
  <si>
    <t>I-Sport Retail 44 AB</t>
  </si>
  <si>
    <t>2018-12</t>
  </si>
  <si>
    <t>I-Sport Team Väst AB</t>
  </si>
  <si>
    <t>I-Sport Retail 119 AB</t>
  </si>
  <si>
    <t>I-Sport Retail 59 AB</t>
  </si>
  <si>
    <t>I-Sport Retail 14 AB</t>
  </si>
  <si>
    <t>I-Sport Retail 21 AB</t>
  </si>
  <si>
    <t>I-Sport Retail 93 AB</t>
  </si>
  <si>
    <t>I-Sport Retail 85 AB</t>
  </si>
  <si>
    <t>I-Sport Retail 54 AB</t>
  </si>
  <si>
    <t>I-Sport Retail 25 AB</t>
  </si>
  <si>
    <t>I-Sport Retail 110 AB</t>
  </si>
  <si>
    <t>Mora Sport AB</t>
  </si>
  <si>
    <t>I-Sport Retail 61 AB</t>
  </si>
  <si>
    <t>Södergrens Sport AB</t>
  </si>
  <si>
    <t>I-Sport Retail 7 AB</t>
  </si>
  <si>
    <t>I-Sport Retail 52 AB</t>
  </si>
  <si>
    <t>I-Sport Retail 11 AB</t>
  </si>
  <si>
    <t>I-Sport Retail 73 AB</t>
  </si>
  <si>
    <t>I-Sport Retail 46 AB</t>
  </si>
  <si>
    <t>I-Sport Retail 71 AB</t>
  </si>
  <si>
    <t>I-Sport Retail 8 AB</t>
  </si>
  <si>
    <t>I-Sport Team Kristinehamn AB</t>
  </si>
  <si>
    <t>Lindu Sport AB</t>
  </si>
  <si>
    <t>I-Sport Retail 67 AB</t>
  </si>
  <si>
    <t>I-Sport Retail 68 AB</t>
  </si>
  <si>
    <t>I-Sport Retail 76 AB</t>
  </si>
  <si>
    <t>Avesta Sport AB</t>
  </si>
  <si>
    <t>I-Sport Retail 58 AB</t>
  </si>
  <si>
    <t>Dp Sport Kalix AB</t>
  </si>
  <si>
    <t>Ort</t>
  </si>
  <si>
    <t>-</t>
  </si>
  <si>
    <t>Granskning: Så går det för Intersports butiker</t>
  </si>
  <si>
    <t>Handlarägda butiker</t>
  </si>
  <si>
    <t>Granskningen omfattar aktiva butiksdrivande bolag inom Intersport med en nettoomsättning omfattande minst en miljon kronor senaste räkenskapsår.</t>
  </si>
  <si>
    <t>Olofström</t>
  </si>
  <si>
    <t>Boden</t>
  </si>
  <si>
    <t>Kramfors</t>
  </si>
  <si>
    <t>Kalix</t>
  </si>
  <si>
    <t>Växjö</t>
  </si>
  <si>
    <t>Kristinehamn</t>
  </si>
  <si>
    <t>Lidingö</t>
  </si>
  <si>
    <t>Nässjö</t>
  </si>
  <si>
    <t>Åmål</t>
  </si>
  <si>
    <t>Arvika</t>
  </si>
  <si>
    <t>Eskilstuna</t>
  </si>
  <si>
    <t>Trelleborg</t>
  </si>
  <si>
    <t>Mjölby</t>
  </si>
  <si>
    <t>Sala</t>
  </si>
  <si>
    <t>Karlskrona</t>
  </si>
  <si>
    <t>Sundsvall</t>
  </si>
  <si>
    <t>Avesta</t>
  </si>
  <si>
    <t>Tranås</t>
  </si>
  <si>
    <t>Borlänge</t>
  </si>
  <si>
    <t>Västervik</t>
  </si>
  <si>
    <t>Västerås</t>
  </si>
  <si>
    <t>Sunne</t>
  </si>
  <si>
    <t>Karlshamn</t>
  </si>
  <si>
    <t>Strängnäs</t>
  </si>
  <si>
    <t>Gällivare</t>
  </si>
  <si>
    <t>Ljungby</t>
  </si>
  <si>
    <t>Köping</t>
  </si>
  <si>
    <t>Eslöv</t>
  </si>
  <si>
    <t>Lidköping</t>
  </si>
  <si>
    <t>Härnösand</t>
  </si>
  <si>
    <t>Lund</t>
  </si>
  <si>
    <t>Oskarshamn</t>
  </si>
  <si>
    <t>Ystad</t>
  </si>
  <si>
    <t>Falköping</t>
  </si>
  <si>
    <t>Mora</t>
  </si>
  <si>
    <t>I-Sport Retail 57 AB*</t>
  </si>
  <si>
    <t>* Lämnade Intersport i juli 2019</t>
  </si>
  <si>
    <t>I-Sport Retail 84 AB**</t>
  </si>
  <si>
    <t>** Begärdes i konkurs 14/4 2020.</t>
  </si>
  <si>
    <t>Förändring, procent</t>
  </si>
  <si>
    <t>Rörelseresultat -1 år</t>
  </si>
  <si>
    <t>Nettoom-sättning, tkr</t>
  </si>
  <si>
    <t>Nettoomsätt-ning -1 år</t>
  </si>
  <si>
    <t>Förändring,    tkr</t>
  </si>
  <si>
    <t>Rörelse- resultat</t>
  </si>
  <si>
    <t>Rörelse-marginal</t>
  </si>
  <si>
    <t>Boksluts-  period</t>
  </si>
  <si>
    <t>Totalt</t>
  </si>
  <si>
    <t>Förändring ,    tkr</t>
  </si>
  <si>
    <t>Butiker som ägs av Intersport 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</si>
</sst>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NumberFormat="1" applyFont="1"/>
    <xf numFmtId="0" fontId="0" fillId="0" borderId="0" xfId="0" applyFill="1"/>
    <xf numFmtId="164" fontId="0" fillId="0" borderId="0" xfId="1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horizontal="left" vertical="center" indent="1"/>
    </xf>
    <xf numFmtId="165" fontId="0" fillId="0" borderId="0" xfId="2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9" fontId="2" fillId="0" borderId="0" xfId="1" applyFont="1"/>
    <xf numFmtId="164" fontId="2" fillId="0" borderId="0" xfId="1" applyNumberFormat="1" applyFont="1"/>
    <xf numFmtId="0" fontId="2" fillId="0" borderId="0" xfId="0" applyFont="1" applyAlignment="1">
      <alignment horizontal="right" vertical="center"/>
    </xf>
    <xf numFmtId="165" fontId="2" fillId="0" borderId="0" xfId="2" applyNumberFormat="1" applyFont="1"/>
    <xf numFmtId="165" fontId="2" fillId="0" borderId="0" xfId="2" applyNumberFormat="1" applyFont="1" applyAlignment="1">
      <alignment vertical="center"/>
    </xf>
    <xf numFmtId="1" fontId="0" fillId="0" borderId="0" xfId="2" applyNumberFormat="1" applyFont="1" applyAlignment="1">
      <alignment horizontal="left" vertical="center" indent="7"/>
    </xf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165" fontId="0" fillId="0" borderId="0" xfId="0" applyNumberFormat="1"/>
    <xf numFmtId="0" fontId="3" fillId="2" borderId="0" xfId="0" applyFont="1" applyFill="1" applyBorder="1" applyAlignment="1">
      <alignment vertical="top"/>
    </xf>
    <xf numFmtId="0" fontId="0" fillId="2" borderId="0" xfId="0" applyFill="1" applyBorder="1"/>
    <xf numFmtId="0" fontId="4" fillId="2" borderId="0" xfId="0" applyFont="1" applyFill="1" applyBorder="1"/>
    <xf numFmtId="0" fontId="0" fillId="2" borderId="0" xfId="0" applyFill="1"/>
    <xf numFmtId="0" fontId="4" fillId="2" borderId="0" xfId="0" applyFont="1" applyFill="1"/>
  </cellXfs>
  <cellStyles count="3">
    <cellStyle name="Normal" xfId="0" builtinId="0"/>
    <cellStyle name="Procent" xfId="1" builtinId="5"/>
    <cellStyle name="Tusental" xfId="2" builtinId="3"/>
  </cellStyles>
  <dxfs count="25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alignment horizontal="general" vertical="bottom" textRotation="0" wrapText="1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general" vertical="center" textRotation="0" wrapText="0" indent="0" justifyLastLine="0" shrinkToFit="0" readingOrder="0"/>
    </dxf>
    <dxf>
      <numFmt numFmtId="165" formatCode="_-* #,##0_-;\-* #,##0_-;_-* &quot;-&quot;??_-;_-@_-"/>
      <alignment horizontal="general" vertical="center" textRotation="0" wrapText="0" indent="0" justifyLastLine="0" shrinkToFit="0" readingOrder="0"/>
    </dxf>
    <dxf>
      <numFmt numFmtId="165" formatCode="_-* #,##0_-;\-* #,##0_-;_-* &quot;-&quot;??_-;_-@_-"/>
      <alignment horizontal="general" vertical="center" textRotation="0" wrapText="0" indent="0" justifyLastLine="0" shrinkToFit="0" readingOrder="0"/>
    </dxf>
    <dxf>
      <numFmt numFmtId="165" formatCode="_-* #,##0_-;\-* #,##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%"/>
      <alignment horizontal="general" vertical="center" textRotation="0" wrapText="0" indent="0" justifyLastLine="0" shrinkToFit="0" readingOrder="0"/>
    </dxf>
    <dxf>
      <numFmt numFmtId="165" formatCode="_-* #,##0_-;\-* #,##0_-;_-* &quot;-&quot;??_-;_-@_-"/>
      <alignment horizontal="general" vertical="center" textRotation="0" wrapText="0" indent="0" justifyLastLine="0" shrinkToFit="0" readingOrder="0"/>
    </dxf>
    <dxf>
      <numFmt numFmtId="165" formatCode="_-* #,##0_-;\-* #,##0_-;_-* &quot;-&quot;??_-;_-@_-"/>
      <alignment horizontal="general" vertical="center" textRotation="0" wrapText="0" indent="0" justifyLastLine="0" shrinkToFit="0" readingOrder="0"/>
    </dxf>
    <dxf>
      <numFmt numFmtId="165" formatCode="_-* #,##0_-;\-* #,##0_-;_-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6B5EC1-DD64-A840-A785-979E98728333}" name="Tabell1" displayName="Tabell1" ref="A3:K38" totalsRowShown="0" headerRowDxfId="24">
  <autoFilter ref="A3:K38" xr:uid="{D4926792-CF71-964F-85A6-3B94B7FEBD72}"/>
  <sortState xmlns:xlrd2="http://schemas.microsoft.com/office/spreadsheetml/2017/richdata2" ref="A4:K38">
    <sortCondition descending="1" ref="C3:C38"/>
  </sortState>
  <tableColumns count="11">
    <tableColumn id="1" xr3:uid="{AE98902A-4F9A-4C4E-915E-C46521CD2D68}" name="Företagsnamn" dataDxfId="23"/>
    <tableColumn id="2" xr3:uid="{2733099C-2AD0-0E40-8FEF-D45AEB951793}" name="Ort" dataDxfId="22"/>
    <tableColumn id="3" xr3:uid="{110C39B6-4615-FF4F-A28F-9BFEB05691E3}" name="Nettoom-sättning, tkr" dataDxfId="21" dataCellStyle="Tusental"/>
    <tableColumn id="4" xr3:uid="{27AFB7A1-E428-FF44-AA02-94DA01AE5A9C}" name="Nettoomsätt-ning -1 år" dataDxfId="20" dataCellStyle="Tusental"/>
    <tableColumn id="5" xr3:uid="{BAF41035-BC0B-F949-9FBA-472C73B3EE4E}" name="Förändring,    tkr" dataDxfId="19" dataCellStyle="Tusental">
      <calculatedColumnFormula>C4-D4</calculatedColumnFormula>
    </tableColumn>
    <tableColumn id="6" xr3:uid="{5D3B7D16-76D9-3745-BC0A-0357427603B3}" name="Förändring, procent" dataDxfId="18" dataCellStyle="Procent">
      <calculatedColumnFormula>E4/D4</calculatedColumnFormula>
    </tableColumn>
    <tableColumn id="7" xr3:uid="{2B6062B5-4BB6-3047-9708-6C1D1A157115}" name="Rörelse- resultat" dataDxfId="17" dataCellStyle="Tusental"/>
    <tableColumn id="8" xr3:uid="{CD0C8737-86EF-D94A-BD34-8A155C921242}" name="Rörelseresultat -1 år" dataDxfId="16" dataCellStyle="Tusental"/>
    <tableColumn id="9" xr3:uid="{EED8F835-3924-2F4A-AEE3-750B86CE36B6}" name="Förändring ,    tkr" dataDxfId="15" dataCellStyle="Tusental">
      <calculatedColumnFormula>G4-H4</calculatedColumnFormula>
    </tableColumn>
    <tableColumn id="10" xr3:uid="{9388129C-BE0E-7947-A1F6-AB56FEA497BF}" name="Rörelse-marginal" dataDxfId="14" dataCellStyle="Procent">
      <calculatedColumnFormula>G4/C4</calculatedColumnFormula>
    </tableColumn>
    <tableColumn id="11" xr3:uid="{4BF0F526-EE2D-5B4A-87E5-FDC4524CAA05}" name="Boksluts-  period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B99C28-8035-C341-AE3B-97AFAC9EC51A}" name="Tabell2" displayName="Tabell2" ref="A43:K46" totalsRowShown="0" headerRowDxfId="12" dataDxfId="11" dataCellStyle="Tusental">
  <autoFilter ref="A43:K46" xr:uid="{283DAA65-2169-6D45-8AA1-B726C475EA59}"/>
  <tableColumns count="11">
    <tableColumn id="1" xr3:uid="{AB7758C4-C29D-294C-95A6-4722B5ADDD47}" name="Företagsnamn" dataDxfId="10"/>
    <tableColumn id="2" xr3:uid="{BDDDD771-E06A-8445-B416-C20BA8BCFD15}" name="Ort" dataDxfId="9"/>
    <tableColumn id="3" xr3:uid="{F8ED50ED-13BB-9C48-854E-7CCD47344574}" name="Nettoom-sättning, tkr" dataDxfId="8" dataCellStyle="Tusental"/>
    <tableColumn id="4" xr3:uid="{20E2292A-B164-834C-9572-1A3B039776D9}" name="Nettoomsätt-ning -1 år" dataDxfId="7" dataCellStyle="Tusental"/>
    <tableColumn id="5" xr3:uid="{536F4BBA-89B1-174E-A68E-AC98FC717EEC}" name="Förändring,    tkr" dataDxfId="6" dataCellStyle="Tusental">
      <calculatedColumnFormula>C44-D44</calculatedColumnFormula>
    </tableColumn>
    <tableColumn id="6" xr3:uid="{B52F9511-E8F6-B341-8819-5D87F61E0878}" name="Förändring, procent" dataDxfId="5" dataCellStyle="Procent">
      <calculatedColumnFormula>E44/D44</calculatedColumnFormula>
    </tableColumn>
    <tableColumn id="7" xr3:uid="{5A16488F-479B-B349-8CF0-93FD941980D5}" name="Rörelse- resultat" dataDxfId="4" dataCellStyle="Tusental"/>
    <tableColumn id="8" xr3:uid="{BAB4B231-84BB-C54B-92F6-A779DCCED378}" name="Rörelseresultat -1 år" dataDxfId="3" dataCellStyle="Tusental"/>
    <tableColumn id="9" xr3:uid="{2ED44B4E-C7A7-C049-B5F4-16A322B59B66}" name="Förändring ,    tkr" dataDxfId="2" dataCellStyle="Tusental">
      <calculatedColumnFormula>G44-H44</calculatedColumnFormula>
    </tableColumn>
    <tableColumn id="10" xr3:uid="{41AF810F-DCCE-BE4F-A99E-F90383F6F213}" name="Rörelse-marginal" dataDxfId="1" dataCellStyle="Procent">
      <calculatedColumnFormula>G44/C44</calculatedColumnFormula>
    </tableColumn>
    <tableColumn id="11" xr3:uid="{BE9BF05F-FB9C-1449-9A33-5DA172D0DB09}" name="Boksluts-  perio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8FE88-E6CF-6146-A0AA-15F4EAED5FBD}">
  <dimension ref="A1:L51"/>
  <sheetViews>
    <sheetView tabSelected="1" workbookViewId="0">
      <selection activeCell="A5" sqref="A5"/>
    </sheetView>
  </sheetViews>
  <sheetFormatPr baseColWidth="10" defaultRowHeight="16" x14ac:dyDescent="0.2"/>
  <cols>
    <col min="1" max="1" width="31.83203125" style="25" customWidth="1"/>
    <col min="2" max="11" width="13.83203125" style="25" customWidth="1"/>
    <col min="12" max="16384" width="10.83203125" style="25"/>
  </cols>
  <sheetData>
    <row r="1" spans="1:12" ht="42" customHeight="1" x14ac:dyDescent="0.2">
      <c r="A1" s="22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" x14ac:dyDescent="0.25">
      <c r="A2" s="24" t="s">
        <v>43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4" x14ac:dyDescent="0.2">
      <c r="A3" s="9" t="s">
        <v>0</v>
      </c>
      <c r="B3" s="7" t="s">
        <v>40</v>
      </c>
      <c r="C3" s="7" t="s">
        <v>86</v>
      </c>
      <c r="D3" s="7" t="s">
        <v>87</v>
      </c>
      <c r="E3" s="7" t="s">
        <v>88</v>
      </c>
      <c r="F3" s="8" t="s">
        <v>84</v>
      </c>
      <c r="G3" s="7" t="s">
        <v>89</v>
      </c>
      <c r="H3" s="7" t="s">
        <v>85</v>
      </c>
      <c r="I3" s="7" t="s">
        <v>93</v>
      </c>
      <c r="J3" s="8" t="s">
        <v>90</v>
      </c>
      <c r="K3" s="7" t="s">
        <v>91</v>
      </c>
    </row>
    <row r="4" spans="1:12" ht="20" customHeight="1" x14ac:dyDescent="0.2">
      <c r="A4" s="10" t="s">
        <v>4</v>
      </c>
      <c r="B4" s="4" t="s">
        <v>65</v>
      </c>
      <c r="C4" s="11">
        <v>68310</v>
      </c>
      <c r="D4" s="11">
        <v>62663</v>
      </c>
      <c r="E4" s="11">
        <f t="shared" ref="E4:E39" si="0">C4-D4</f>
        <v>5647</v>
      </c>
      <c r="F4" s="6">
        <f t="shared" ref="F4:F39" si="1">E4/D4</f>
        <v>9.0116974929384169E-2</v>
      </c>
      <c r="G4" s="11">
        <v>267</v>
      </c>
      <c r="H4" s="11">
        <v>276</v>
      </c>
      <c r="I4" s="11">
        <f t="shared" ref="I4:I39" si="2">G4-H4</f>
        <v>-9</v>
      </c>
      <c r="J4" s="6">
        <f t="shared" ref="J4:J39" si="3">G4/C4</f>
        <v>3.9086517347386909E-3</v>
      </c>
      <c r="K4" s="5" t="s">
        <v>2</v>
      </c>
    </row>
    <row r="5" spans="1:12" ht="20" customHeight="1" x14ac:dyDescent="0.2">
      <c r="A5" s="10" t="s">
        <v>5</v>
      </c>
      <c r="B5" s="4" t="s">
        <v>63</v>
      </c>
      <c r="C5" s="11">
        <v>36092</v>
      </c>
      <c r="D5" s="11">
        <v>34293</v>
      </c>
      <c r="E5" s="11">
        <f t="shared" si="0"/>
        <v>1799</v>
      </c>
      <c r="F5" s="6">
        <f t="shared" si="1"/>
        <v>5.2459685650132683E-2</v>
      </c>
      <c r="G5" s="11">
        <v>485</v>
      </c>
      <c r="H5" s="11">
        <v>409</v>
      </c>
      <c r="I5" s="11">
        <f t="shared" si="2"/>
        <v>76</v>
      </c>
      <c r="J5" s="6">
        <f t="shared" si="3"/>
        <v>1.3437880970852266E-2</v>
      </c>
      <c r="K5" s="5" t="s">
        <v>2</v>
      </c>
    </row>
    <row r="6" spans="1:12" ht="20" customHeight="1" x14ac:dyDescent="0.2">
      <c r="A6" s="10" t="s">
        <v>6</v>
      </c>
      <c r="B6" s="4" t="s">
        <v>75</v>
      </c>
      <c r="C6" s="11">
        <v>35349</v>
      </c>
      <c r="D6" s="11">
        <v>38753</v>
      </c>
      <c r="E6" s="11">
        <f t="shared" si="0"/>
        <v>-3404</v>
      </c>
      <c r="F6" s="6">
        <f t="shared" si="1"/>
        <v>-8.7838360901091525E-2</v>
      </c>
      <c r="G6" s="11">
        <v>-309</v>
      </c>
      <c r="H6" s="11">
        <v>145</v>
      </c>
      <c r="I6" s="11">
        <f t="shared" si="2"/>
        <v>-454</v>
      </c>
      <c r="J6" s="6">
        <f t="shared" si="3"/>
        <v>-8.7414071119409319E-3</v>
      </c>
      <c r="K6" s="5" t="s">
        <v>7</v>
      </c>
    </row>
    <row r="7" spans="1:12" ht="20" customHeight="1" x14ac:dyDescent="0.2">
      <c r="A7" s="10" t="s">
        <v>8</v>
      </c>
      <c r="B7" s="4" t="s">
        <v>60</v>
      </c>
      <c r="C7" s="11">
        <v>31744</v>
      </c>
      <c r="D7" s="11">
        <v>33157</v>
      </c>
      <c r="E7" s="11">
        <f t="shared" si="0"/>
        <v>-1413</v>
      </c>
      <c r="F7" s="6">
        <f t="shared" si="1"/>
        <v>-4.2615435654612906E-2</v>
      </c>
      <c r="G7" s="11">
        <v>485</v>
      </c>
      <c r="H7" s="11">
        <v>697</v>
      </c>
      <c r="I7" s="11">
        <f t="shared" si="2"/>
        <v>-212</v>
      </c>
      <c r="J7" s="6">
        <f t="shared" si="3"/>
        <v>1.5278477822580645E-2</v>
      </c>
      <c r="K7" s="5" t="s">
        <v>7</v>
      </c>
    </row>
    <row r="8" spans="1:12" ht="20" customHeight="1" x14ac:dyDescent="0.2">
      <c r="A8" s="10" t="s">
        <v>9</v>
      </c>
      <c r="B8" s="4" t="s">
        <v>49</v>
      </c>
      <c r="C8" s="11">
        <v>30416</v>
      </c>
      <c r="D8" s="11">
        <v>30205</v>
      </c>
      <c r="E8" s="11">
        <f t="shared" si="0"/>
        <v>211</v>
      </c>
      <c r="F8" s="6">
        <f t="shared" si="1"/>
        <v>6.9855984108591297E-3</v>
      </c>
      <c r="G8" s="11">
        <v>1541</v>
      </c>
      <c r="H8" s="11">
        <v>800</v>
      </c>
      <c r="I8" s="11">
        <f t="shared" si="2"/>
        <v>741</v>
      </c>
      <c r="J8" s="6">
        <f t="shared" si="3"/>
        <v>5.0664124145186742E-2</v>
      </c>
      <c r="K8" s="5" t="s">
        <v>7</v>
      </c>
    </row>
    <row r="9" spans="1:12" ht="20" customHeight="1" x14ac:dyDescent="0.2">
      <c r="A9" s="10" t="s">
        <v>10</v>
      </c>
      <c r="B9" s="4" t="s">
        <v>68</v>
      </c>
      <c r="C9" s="11">
        <v>27110</v>
      </c>
      <c r="D9" s="11">
        <v>27228</v>
      </c>
      <c r="E9" s="11">
        <f t="shared" si="0"/>
        <v>-118</v>
      </c>
      <c r="F9" s="6">
        <f t="shared" si="1"/>
        <v>-4.3337740561187011E-3</v>
      </c>
      <c r="G9" s="11">
        <v>46</v>
      </c>
      <c r="H9" s="11">
        <v>-5566</v>
      </c>
      <c r="I9" s="11">
        <f t="shared" si="2"/>
        <v>5612</v>
      </c>
      <c r="J9" s="6">
        <f t="shared" si="3"/>
        <v>1.6967908520841017E-3</v>
      </c>
      <c r="K9" s="5" t="s">
        <v>11</v>
      </c>
    </row>
    <row r="10" spans="1:12" ht="20" customHeight="1" x14ac:dyDescent="0.2">
      <c r="A10" s="10" t="s">
        <v>13</v>
      </c>
      <c r="B10" s="4" t="s">
        <v>73</v>
      </c>
      <c r="C10" s="11">
        <v>22366</v>
      </c>
      <c r="D10" s="11">
        <v>20822</v>
      </c>
      <c r="E10" s="11">
        <f t="shared" si="0"/>
        <v>1544</v>
      </c>
      <c r="F10" s="6">
        <f t="shared" si="1"/>
        <v>7.4152338872346554E-2</v>
      </c>
      <c r="G10" s="11">
        <v>-6</v>
      </c>
      <c r="H10" s="11">
        <v>-9</v>
      </c>
      <c r="I10" s="11">
        <f t="shared" si="2"/>
        <v>3</v>
      </c>
      <c r="J10" s="6">
        <f t="shared" si="3"/>
        <v>-2.6826432978628275E-4</v>
      </c>
      <c r="K10" s="5" t="s">
        <v>11</v>
      </c>
    </row>
    <row r="11" spans="1:12" ht="20" customHeight="1" x14ac:dyDescent="0.2">
      <c r="A11" s="10" t="s">
        <v>82</v>
      </c>
      <c r="B11" s="4" t="s">
        <v>55</v>
      </c>
      <c r="C11" s="11">
        <v>21214</v>
      </c>
      <c r="D11" s="11">
        <v>22604</v>
      </c>
      <c r="E11" s="11">
        <f t="shared" si="0"/>
        <v>-1390</v>
      </c>
      <c r="F11" s="6">
        <f t="shared" si="1"/>
        <v>-6.1493540966200674E-2</v>
      </c>
      <c r="G11" s="11">
        <v>557</v>
      </c>
      <c r="H11" s="11">
        <v>653</v>
      </c>
      <c r="I11" s="11">
        <f t="shared" si="2"/>
        <v>-96</v>
      </c>
      <c r="J11" s="6">
        <f t="shared" si="3"/>
        <v>2.6256245875365326E-2</v>
      </c>
      <c r="K11" s="5" t="s">
        <v>11</v>
      </c>
    </row>
    <row r="12" spans="1:12" ht="20" customHeight="1" x14ac:dyDescent="0.2">
      <c r="A12" s="10" t="s">
        <v>14</v>
      </c>
      <c r="B12" s="4" t="s">
        <v>70</v>
      </c>
      <c r="C12" s="11">
        <v>20131</v>
      </c>
      <c r="D12" s="11">
        <v>22188</v>
      </c>
      <c r="E12" s="11">
        <f t="shared" si="0"/>
        <v>-2057</v>
      </c>
      <c r="F12" s="6">
        <f t="shared" si="1"/>
        <v>-9.2707769965747255E-2</v>
      </c>
      <c r="G12" s="18">
        <v>0</v>
      </c>
      <c r="H12" s="11">
        <v>-449</v>
      </c>
      <c r="I12" s="11">
        <f t="shared" si="2"/>
        <v>449</v>
      </c>
      <c r="J12" s="6">
        <f t="shared" si="3"/>
        <v>0</v>
      </c>
      <c r="K12" s="5" t="s">
        <v>11</v>
      </c>
    </row>
    <row r="13" spans="1:12" ht="20" customHeight="1" x14ac:dyDescent="0.2">
      <c r="A13" s="10" t="s">
        <v>15</v>
      </c>
      <c r="B13" s="4" t="s">
        <v>59</v>
      </c>
      <c r="C13" s="11">
        <v>17971</v>
      </c>
      <c r="D13" s="11">
        <v>18297</v>
      </c>
      <c r="E13" s="11">
        <f t="shared" si="0"/>
        <v>-326</v>
      </c>
      <c r="F13" s="6">
        <f t="shared" si="1"/>
        <v>-1.7817128491009457E-2</v>
      </c>
      <c r="G13" s="11">
        <v>301</v>
      </c>
      <c r="H13" s="11">
        <v>217</v>
      </c>
      <c r="I13" s="11">
        <f t="shared" si="2"/>
        <v>84</v>
      </c>
      <c r="J13" s="6">
        <f t="shared" si="3"/>
        <v>1.6749207055812142E-2</v>
      </c>
      <c r="K13" s="5" t="s">
        <v>11</v>
      </c>
    </row>
    <row r="14" spans="1:12" ht="20" customHeight="1" x14ac:dyDescent="0.2">
      <c r="A14" s="10" t="s">
        <v>16</v>
      </c>
      <c r="B14" s="4" t="s">
        <v>74</v>
      </c>
      <c r="C14" s="11">
        <v>17560</v>
      </c>
      <c r="D14" s="11">
        <v>17140</v>
      </c>
      <c r="E14" s="11">
        <f t="shared" si="0"/>
        <v>420</v>
      </c>
      <c r="F14" s="6">
        <f t="shared" si="1"/>
        <v>2.4504084014002333E-2</v>
      </c>
      <c r="G14" s="11">
        <v>-83</v>
      </c>
      <c r="H14" s="11">
        <v>317</v>
      </c>
      <c r="I14" s="11">
        <f t="shared" si="2"/>
        <v>-400</v>
      </c>
      <c r="J14" s="6">
        <f t="shared" si="3"/>
        <v>-4.7266514806378135E-3</v>
      </c>
      <c r="K14" s="5" t="s">
        <v>11</v>
      </c>
    </row>
    <row r="15" spans="1:12" ht="20" customHeight="1" x14ac:dyDescent="0.2">
      <c r="A15" s="10" t="s">
        <v>17</v>
      </c>
      <c r="B15" s="4" t="s">
        <v>76</v>
      </c>
      <c r="C15" s="11">
        <v>17533</v>
      </c>
      <c r="D15" s="11">
        <v>19049</v>
      </c>
      <c r="E15" s="11">
        <f t="shared" si="0"/>
        <v>-1516</v>
      </c>
      <c r="F15" s="6">
        <f t="shared" si="1"/>
        <v>-7.9584230143314616E-2</v>
      </c>
      <c r="G15" s="11">
        <v>-200</v>
      </c>
      <c r="H15" s="11">
        <v>2</v>
      </c>
      <c r="I15" s="11">
        <f t="shared" si="2"/>
        <v>-202</v>
      </c>
      <c r="J15" s="6">
        <f t="shared" si="3"/>
        <v>-1.1407060970740889E-2</v>
      </c>
      <c r="K15" s="5" t="s">
        <v>11</v>
      </c>
    </row>
    <row r="16" spans="1:12" ht="20" customHeight="1" x14ac:dyDescent="0.2">
      <c r="A16" s="10" t="s">
        <v>18</v>
      </c>
      <c r="B16" s="4" t="s">
        <v>71</v>
      </c>
      <c r="C16" s="11">
        <v>17465</v>
      </c>
      <c r="D16" s="11">
        <v>17819</v>
      </c>
      <c r="E16" s="11">
        <f t="shared" si="0"/>
        <v>-354</v>
      </c>
      <c r="F16" s="6">
        <f t="shared" si="1"/>
        <v>-1.9866434704528875E-2</v>
      </c>
      <c r="G16" s="18">
        <v>0</v>
      </c>
      <c r="H16" s="18">
        <v>0</v>
      </c>
      <c r="I16" s="18">
        <f t="shared" si="2"/>
        <v>0</v>
      </c>
      <c r="J16" s="6">
        <f t="shared" si="3"/>
        <v>0</v>
      </c>
      <c r="K16" s="5" t="s">
        <v>11</v>
      </c>
    </row>
    <row r="17" spans="1:11" ht="20" customHeight="1" x14ac:dyDescent="0.2">
      <c r="A17" s="10" t="s">
        <v>19</v>
      </c>
      <c r="B17" s="4" t="s">
        <v>51</v>
      </c>
      <c r="C17" s="11">
        <v>16965</v>
      </c>
      <c r="D17" s="11">
        <v>17616</v>
      </c>
      <c r="E17" s="11">
        <f t="shared" si="0"/>
        <v>-651</v>
      </c>
      <c r="F17" s="6">
        <f t="shared" si="1"/>
        <v>-3.6955040871934602E-2</v>
      </c>
      <c r="G17" s="11">
        <v>690</v>
      </c>
      <c r="H17" s="11">
        <v>294</v>
      </c>
      <c r="I17" s="11">
        <f t="shared" si="2"/>
        <v>396</v>
      </c>
      <c r="J17" s="6">
        <f t="shared" si="3"/>
        <v>4.0671971706454466E-2</v>
      </c>
      <c r="K17" s="5" t="s">
        <v>11</v>
      </c>
    </row>
    <row r="18" spans="1:11" ht="20" customHeight="1" x14ac:dyDescent="0.2">
      <c r="A18" s="10" t="s">
        <v>20</v>
      </c>
      <c r="B18" s="4" t="s">
        <v>58</v>
      </c>
      <c r="C18" s="11">
        <v>16455</v>
      </c>
      <c r="D18" s="11">
        <v>16861</v>
      </c>
      <c r="E18" s="11">
        <f t="shared" si="0"/>
        <v>-406</v>
      </c>
      <c r="F18" s="6">
        <f t="shared" si="1"/>
        <v>-2.4079236106992467E-2</v>
      </c>
      <c r="G18" s="11">
        <v>291</v>
      </c>
      <c r="H18" s="11">
        <v>212</v>
      </c>
      <c r="I18" s="11">
        <f t="shared" si="2"/>
        <v>79</v>
      </c>
      <c r="J18" s="6">
        <f t="shared" si="3"/>
        <v>1.7684594348222425E-2</v>
      </c>
      <c r="K18" s="5" t="s">
        <v>11</v>
      </c>
    </row>
    <row r="19" spans="1:11" ht="20" customHeight="1" x14ac:dyDescent="0.2">
      <c r="A19" s="10" t="s">
        <v>21</v>
      </c>
      <c r="B19" s="4" t="s">
        <v>67</v>
      </c>
      <c r="C19" s="11">
        <v>15518</v>
      </c>
      <c r="D19" s="11">
        <v>16417</v>
      </c>
      <c r="E19" s="11">
        <f t="shared" si="0"/>
        <v>-899</v>
      </c>
      <c r="F19" s="6">
        <f t="shared" si="1"/>
        <v>-5.4760309435341416E-2</v>
      </c>
      <c r="G19" s="11">
        <v>28</v>
      </c>
      <c r="H19" s="11">
        <v>-1124</v>
      </c>
      <c r="I19" s="11">
        <f t="shared" si="2"/>
        <v>1152</v>
      </c>
      <c r="J19" s="6">
        <f t="shared" si="3"/>
        <v>1.804356231473128E-3</v>
      </c>
      <c r="K19" s="5" t="s">
        <v>11</v>
      </c>
    </row>
    <row r="20" spans="1:11" ht="20" customHeight="1" x14ac:dyDescent="0.2">
      <c r="A20" s="10" t="s">
        <v>22</v>
      </c>
      <c r="B20" s="4" t="s">
        <v>79</v>
      </c>
      <c r="C20" s="11">
        <v>15211</v>
      </c>
      <c r="D20" s="11">
        <v>16514</v>
      </c>
      <c r="E20" s="11">
        <f t="shared" si="0"/>
        <v>-1303</v>
      </c>
      <c r="F20" s="6">
        <f t="shared" si="1"/>
        <v>-7.8902749182511805E-2</v>
      </c>
      <c r="G20" s="11">
        <v>-827</v>
      </c>
      <c r="H20" s="11">
        <v>-775</v>
      </c>
      <c r="I20" s="11">
        <f t="shared" si="2"/>
        <v>-52</v>
      </c>
      <c r="J20" s="6">
        <f t="shared" si="3"/>
        <v>-5.4368549076326343E-2</v>
      </c>
      <c r="K20" s="5" t="s">
        <v>11</v>
      </c>
    </row>
    <row r="21" spans="1:11" ht="20" customHeight="1" x14ac:dyDescent="0.2">
      <c r="A21" s="10" t="s">
        <v>23</v>
      </c>
      <c r="B21" s="4" t="s">
        <v>56</v>
      </c>
      <c r="C21" s="11">
        <v>14521</v>
      </c>
      <c r="D21" s="11">
        <v>14901</v>
      </c>
      <c r="E21" s="11">
        <f t="shared" si="0"/>
        <v>-380</v>
      </c>
      <c r="F21" s="6">
        <f t="shared" si="1"/>
        <v>-2.5501644184954032E-2</v>
      </c>
      <c r="G21" s="11">
        <v>314</v>
      </c>
      <c r="H21" s="11">
        <v>126</v>
      </c>
      <c r="I21" s="11">
        <f t="shared" si="2"/>
        <v>188</v>
      </c>
      <c r="J21" s="6">
        <f t="shared" si="3"/>
        <v>2.1623855106397631E-2</v>
      </c>
      <c r="K21" s="5" t="s">
        <v>11</v>
      </c>
    </row>
    <row r="22" spans="1:11" ht="20" customHeight="1" x14ac:dyDescent="0.2">
      <c r="A22" s="10" t="s">
        <v>24</v>
      </c>
      <c r="B22" s="4" t="s">
        <v>64</v>
      </c>
      <c r="C22" s="11">
        <v>14447</v>
      </c>
      <c r="D22" s="11">
        <v>14712</v>
      </c>
      <c r="E22" s="11">
        <f t="shared" si="0"/>
        <v>-265</v>
      </c>
      <c r="F22" s="6">
        <f t="shared" si="1"/>
        <v>-1.8012506797172378E-2</v>
      </c>
      <c r="G22" s="11">
        <v>186</v>
      </c>
      <c r="H22" s="11">
        <v>183</v>
      </c>
      <c r="I22" s="11">
        <f t="shared" si="2"/>
        <v>3</v>
      </c>
      <c r="J22" s="6">
        <f t="shared" si="3"/>
        <v>1.2874645255070257E-2</v>
      </c>
      <c r="K22" s="5" t="s">
        <v>11</v>
      </c>
    </row>
    <row r="23" spans="1:11" ht="20" customHeight="1" x14ac:dyDescent="0.2">
      <c r="A23" s="10" t="s">
        <v>25</v>
      </c>
      <c r="B23" s="4" t="s">
        <v>78</v>
      </c>
      <c r="C23" s="11">
        <v>14164</v>
      </c>
      <c r="D23" s="11">
        <v>13658</v>
      </c>
      <c r="E23" s="11">
        <f t="shared" si="0"/>
        <v>506</v>
      </c>
      <c r="F23" s="6">
        <f t="shared" si="1"/>
        <v>3.704788402401523E-2</v>
      </c>
      <c r="G23" s="11">
        <v>-248</v>
      </c>
      <c r="H23" s="11">
        <v>318</v>
      </c>
      <c r="I23" s="11">
        <f t="shared" si="2"/>
        <v>-566</v>
      </c>
      <c r="J23" s="6">
        <f t="shared" si="3"/>
        <v>-1.7509178198249081E-2</v>
      </c>
      <c r="K23" s="5" t="s">
        <v>11</v>
      </c>
    </row>
    <row r="24" spans="1:11" ht="20" customHeight="1" x14ac:dyDescent="0.2">
      <c r="A24" s="10" t="s">
        <v>26</v>
      </c>
      <c r="B24" s="4" t="s">
        <v>72</v>
      </c>
      <c r="C24" s="11">
        <v>13866</v>
      </c>
      <c r="D24" s="11">
        <v>14655</v>
      </c>
      <c r="E24" s="11">
        <f t="shared" si="0"/>
        <v>-789</v>
      </c>
      <c r="F24" s="6">
        <f t="shared" si="1"/>
        <v>-5.3838280450358239E-2</v>
      </c>
      <c r="G24" s="18">
        <v>0</v>
      </c>
      <c r="H24" s="11">
        <v>10</v>
      </c>
      <c r="I24" s="11">
        <f t="shared" si="2"/>
        <v>-10</v>
      </c>
      <c r="J24" s="6">
        <f t="shared" si="3"/>
        <v>0</v>
      </c>
      <c r="K24" s="5" t="s">
        <v>11</v>
      </c>
    </row>
    <row r="25" spans="1:11" ht="20" customHeight="1" x14ac:dyDescent="0.2">
      <c r="A25" s="10" t="s">
        <v>27</v>
      </c>
      <c r="B25" s="4" t="s">
        <v>54</v>
      </c>
      <c r="C25" s="11">
        <v>13195</v>
      </c>
      <c r="D25" s="11">
        <v>13258</v>
      </c>
      <c r="E25" s="11">
        <f t="shared" si="0"/>
        <v>-63</v>
      </c>
      <c r="F25" s="6">
        <f t="shared" si="1"/>
        <v>-4.7518479408658922E-3</v>
      </c>
      <c r="G25" s="11">
        <v>380</v>
      </c>
      <c r="H25" s="11">
        <v>570</v>
      </c>
      <c r="I25" s="11">
        <f t="shared" si="2"/>
        <v>-190</v>
      </c>
      <c r="J25" s="6">
        <f t="shared" si="3"/>
        <v>2.8798787419477074E-2</v>
      </c>
      <c r="K25" s="5" t="s">
        <v>11</v>
      </c>
    </row>
    <row r="26" spans="1:11" ht="20" customHeight="1" x14ac:dyDescent="0.2">
      <c r="A26" s="10" t="s">
        <v>28</v>
      </c>
      <c r="B26" s="4" t="s">
        <v>62</v>
      </c>
      <c r="C26" s="11">
        <v>11973</v>
      </c>
      <c r="D26" s="11">
        <v>12449</v>
      </c>
      <c r="E26" s="11">
        <f t="shared" si="0"/>
        <v>-476</v>
      </c>
      <c r="F26" s="6">
        <f t="shared" si="1"/>
        <v>-3.8236002891798536E-2</v>
      </c>
      <c r="G26" s="11">
        <v>167</v>
      </c>
      <c r="H26" s="11">
        <v>163</v>
      </c>
      <c r="I26" s="11">
        <f t="shared" si="2"/>
        <v>4</v>
      </c>
      <c r="J26" s="6">
        <f t="shared" si="3"/>
        <v>1.3948049778668672E-2</v>
      </c>
      <c r="K26" s="5" t="s">
        <v>11</v>
      </c>
    </row>
    <row r="27" spans="1:11" ht="20" customHeight="1" x14ac:dyDescent="0.2">
      <c r="A27" s="10" t="s">
        <v>29</v>
      </c>
      <c r="B27" s="4" t="s">
        <v>69</v>
      </c>
      <c r="C27" s="11">
        <v>11805</v>
      </c>
      <c r="D27" s="11">
        <v>12676</v>
      </c>
      <c r="E27" s="11">
        <f t="shared" si="0"/>
        <v>-871</v>
      </c>
      <c r="F27" s="6">
        <f t="shared" si="1"/>
        <v>-6.8712527611233823E-2</v>
      </c>
      <c r="G27" s="11">
        <v>17</v>
      </c>
      <c r="H27" s="11">
        <v>-557</v>
      </c>
      <c r="I27" s="11">
        <f t="shared" si="2"/>
        <v>574</v>
      </c>
      <c r="J27" s="6">
        <f t="shared" si="3"/>
        <v>1.4400677678949598E-3</v>
      </c>
      <c r="K27" s="5" t="s">
        <v>11</v>
      </c>
    </row>
    <row r="28" spans="1:11" ht="20" customHeight="1" x14ac:dyDescent="0.2">
      <c r="A28" s="10" t="s">
        <v>30</v>
      </c>
      <c r="B28" s="4" t="s">
        <v>46</v>
      </c>
      <c r="C28" s="11">
        <v>11560</v>
      </c>
      <c r="D28" s="11">
        <v>11307</v>
      </c>
      <c r="E28" s="11">
        <f t="shared" si="0"/>
        <v>253</v>
      </c>
      <c r="F28" s="6">
        <f t="shared" si="1"/>
        <v>2.237551958963474E-2</v>
      </c>
      <c r="G28" s="11">
        <v>948</v>
      </c>
      <c r="H28" s="11">
        <v>871</v>
      </c>
      <c r="I28" s="11">
        <f t="shared" si="2"/>
        <v>77</v>
      </c>
      <c r="J28" s="6">
        <f t="shared" si="3"/>
        <v>8.2006920415224907E-2</v>
      </c>
      <c r="K28" s="5" t="s">
        <v>11</v>
      </c>
    </row>
    <row r="29" spans="1:11" ht="20" customHeight="1" x14ac:dyDescent="0.2">
      <c r="A29" s="10" t="s">
        <v>31</v>
      </c>
      <c r="B29" s="4" t="s">
        <v>52</v>
      </c>
      <c r="C29" s="11">
        <v>11053</v>
      </c>
      <c r="D29" s="11">
        <v>11828</v>
      </c>
      <c r="E29" s="11">
        <f t="shared" si="0"/>
        <v>-775</v>
      </c>
      <c r="F29" s="6">
        <f t="shared" si="1"/>
        <v>-6.552248900913088E-2</v>
      </c>
      <c r="G29" s="11">
        <v>372</v>
      </c>
      <c r="H29" s="11">
        <v>155</v>
      </c>
      <c r="I29" s="11">
        <f t="shared" si="2"/>
        <v>217</v>
      </c>
      <c r="J29" s="6">
        <f t="shared" si="3"/>
        <v>3.3656020989776533E-2</v>
      </c>
      <c r="K29" s="5" t="s">
        <v>11</v>
      </c>
    </row>
    <row r="30" spans="1:11" ht="20" customHeight="1" x14ac:dyDescent="0.2">
      <c r="A30" s="10" t="s">
        <v>32</v>
      </c>
      <c r="B30" s="4" t="s">
        <v>50</v>
      </c>
      <c r="C30" s="11">
        <v>10498</v>
      </c>
      <c r="D30" s="11">
        <v>10699</v>
      </c>
      <c r="E30" s="11">
        <f t="shared" si="0"/>
        <v>-201</v>
      </c>
      <c r="F30" s="6">
        <f t="shared" si="1"/>
        <v>-1.8786802504907E-2</v>
      </c>
      <c r="G30" s="11">
        <v>460</v>
      </c>
      <c r="H30" s="11">
        <v>27</v>
      </c>
      <c r="I30" s="11">
        <f t="shared" si="2"/>
        <v>433</v>
      </c>
      <c r="J30" s="6">
        <f t="shared" si="3"/>
        <v>4.3817870070489616E-2</v>
      </c>
      <c r="K30" s="5" t="s">
        <v>11</v>
      </c>
    </row>
    <row r="31" spans="1:11" ht="20" customHeight="1" x14ac:dyDescent="0.2">
      <c r="A31" s="10" t="s">
        <v>33</v>
      </c>
      <c r="B31" s="4" t="s">
        <v>57</v>
      </c>
      <c r="C31" s="11">
        <v>10452</v>
      </c>
      <c r="D31" s="11">
        <v>10406</v>
      </c>
      <c r="E31" s="11">
        <f t="shared" si="0"/>
        <v>46</v>
      </c>
      <c r="F31" s="6">
        <f t="shared" si="1"/>
        <v>4.4205266192581206E-3</v>
      </c>
      <c r="G31" s="11">
        <v>192</v>
      </c>
      <c r="H31" s="11">
        <v>851</v>
      </c>
      <c r="I31" s="11">
        <f t="shared" si="2"/>
        <v>-659</v>
      </c>
      <c r="J31" s="6">
        <f t="shared" si="3"/>
        <v>1.8369690011481057E-2</v>
      </c>
      <c r="K31" s="5" t="s">
        <v>11</v>
      </c>
    </row>
    <row r="32" spans="1:11" ht="20" customHeight="1" x14ac:dyDescent="0.2">
      <c r="A32" s="10" t="s">
        <v>34</v>
      </c>
      <c r="B32" s="4" t="s">
        <v>77</v>
      </c>
      <c r="C32" s="11">
        <v>10085</v>
      </c>
      <c r="D32" s="11">
        <v>10415</v>
      </c>
      <c r="E32" s="11">
        <f t="shared" si="0"/>
        <v>-330</v>
      </c>
      <c r="F32" s="6">
        <f t="shared" si="1"/>
        <v>-3.1685069611137782E-2</v>
      </c>
      <c r="G32" s="11">
        <v>-129</v>
      </c>
      <c r="H32" s="11">
        <v>-151</v>
      </c>
      <c r="I32" s="11">
        <f t="shared" si="2"/>
        <v>22</v>
      </c>
      <c r="J32" s="6">
        <f t="shared" si="3"/>
        <v>-1.2791274169558751E-2</v>
      </c>
      <c r="K32" s="5" t="s">
        <v>11</v>
      </c>
    </row>
    <row r="33" spans="1:11" ht="20" customHeight="1" x14ac:dyDescent="0.2">
      <c r="A33" s="10" t="s">
        <v>35</v>
      </c>
      <c r="B33" s="4" t="s">
        <v>53</v>
      </c>
      <c r="C33" s="11">
        <v>10055</v>
      </c>
      <c r="D33" s="11">
        <v>10815</v>
      </c>
      <c r="E33" s="11">
        <f t="shared" si="0"/>
        <v>-760</v>
      </c>
      <c r="F33" s="6">
        <f t="shared" si="1"/>
        <v>-7.0272769301895521E-2</v>
      </c>
      <c r="G33" s="11">
        <v>296</v>
      </c>
      <c r="H33" s="11">
        <v>258</v>
      </c>
      <c r="I33" s="11">
        <f t="shared" si="2"/>
        <v>38</v>
      </c>
      <c r="J33" s="6">
        <f t="shared" si="3"/>
        <v>2.9438090502237692E-2</v>
      </c>
      <c r="K33" s="5" t="s">
        <v>11</v>
      </c>
    </row>
    <row r="34" spans="1:11" ht="20" customHeight="1" x14ac:dyDescent="0.2">
      <c r="A34" s="10" t="s">
        <v>36</v>
      </c>
      <c r="B34" s="4" t="s">
        <v>47</v>
      </c>
      <c r="C34" s="11">
        <v>9981</v>
      </c>
      <c r="D34" s="11">
        <v>10323</v>
      </c>
      <c r="E34" s="11">
        <f t="shared" si="0"/>
        <v>-342</v>
      </c>
      <c r="F34" s="6">
        <f t="shared" si="1"/>
        <v>-3.3129904097646032E-2</v>
      </c>
      <c r="G34" s="11">
        <v>600</v>
      </c>
      <c r="H34" s="11">
        <v>830</v>
      </c>
      <c r="I34" s="11">
        <f t="shared" si="2"/>
        <v>-230</v>
      </c>
      <c r="J34" s="6">
        <f t="shared" si="3"/>
        <v>6.0114217012323418E-2</v>
      </c>
      <c r="K34" s="5" t="s">
        <v>11</v>
      </c>
    </row>
    <row r="35" spans="1:11" ht="20" customHeight="1" x14ac:dyDescent="0.2">
      <c r="A35" s="10" t="s">
        <v>37</v>
      </c>
      <c r="B35" s="4" t="s">
        <v>61</v>
      </c>
      <c r="C35" s="11">
        <v>9870</v>
      </c>
      <c r="D35" s="11">
        <v>13477</v>
      </c>
      <c r="E35" s="11">
        <f t="shared" si="0"/>
        <v>-3607</v>
      </c>
      <c r="F35" s="6">
        <f t="shared" si="1"/>
        <v>-0.26764116643169844</v>
      </c>
      <c r="G35" s="11">
        <v>146</v>
      </c>
      <c r="H35" s="11">
        <v>113</v>
      </c>
      <c r="I35" s="11">
        <f t="shared" si="2"/>
        <v>33</v>
      </c>
      <c r="J35" s="6">
        <f t="shared" si="3"/>
        <v>1.4792299898682878E-2</v>
      </c>
      <c r="K35" s="5" t="s">
        <v>11</v>
      </c>
    </row>
    <row r="36" spans="1:11" ht="20" customHeight="1" x14ac:dyDescent="0.2">
      <c r="A36" s="10" t="s">
        <v>38</v>
      </c>
      <c r="B36" s="4" t="s">
        <v>66</v>
      </c>
      <c r="C36" s="11">
        <v>9079</v>
      </c>
      <c r="D36" s="11">
        <v>8460</v>
      </c>
      <c r="E36" s="11">
        <f t="shared" si="0"/>
        <v>619</v>
      </c>
      <c r="F36" s="6">
        <f t="shared" si="1"/>
        <v>7.3167848699763588E-2</v>
      </c>
      <c r="G36" s="11">
        <v>20</v>
      </c>
      <c r="H36" s="11">
        <v>-2</v>
      </c>
      <c r="I36" s="11">
        <f t="shared" si="2"/>
        <v>22</v>
      </c>
      <c r="J36" s="6">
        <f t="shared" si="3"/>
        <v>2.2028857803722875E-3</v>
      </c>
      <c r="K36" s="5" t="s">
        <v>11</v>
      </c>
    </row>
    <row r="37" spans="1:11" ht="20" customHeight="1" x14ac:dyDescent="0.2">
      <c r="A37" s="10" t="s">
        <v>39</v>
      </c>
      <c r="B37" s="4" t="s">
        <v>48</v>
      </c>
      <c r="C37" s="11">
        <v>8532</v>
      </c>
      <c r="D37" s="11">
        <v>9141</v>
      </c>
      <c r="E37" s="11">
        <f t="shared" si="0"/>
        <v>-609</v>
      </c>
      <c r="F37" s="6">
        <f t="shared" si="1"/>
        <v>-6.6622907778142434E-2</v>
      </c>
      <c r="G37" s="11">
        <v>501</v>
      </c>
      <c r="H37" s="11">
        <v>352</v>
      </c>
      <c r="I37" s="11">
        <f t="shared" si="2"/>
        <v>149</v>
      </c>
      <c r="J37" s="6">
        <f t="shared" si="3"/>
        <v>5.8720112517580872E-2</v>
      </c>
      <c r="K37" s="5" t="s">
        <v>11</v>
      </c>
    </row>
    <row r="38" spans="1:11" ht="20" customHeight="1" x14ac:dyDescent="0.2">
      <c r="A38" s="10" t="s">
        <v>80</v>
      </c>
      <c r="B38" s="4" t="s">
        <v>45</v>
      </c>
      <c r="C38" s="11">
        <v>4524</v>
      </c>
      <c r="D38" s="11">
        <v>6307</v>
      </c>
      <c r="E38" s="11">
        <f t="shared" si="0"/>
        <v>-1783</v>
      </c>
      <c r="F38" s="6">
        <f t="shared" si="1"/>
        <v>-0.28270175994926272</v>
      </c>
      <c r="G38" s="11">
        <v>567</v>
      </c>
      <c r="H38" s="11">
        <v>88</v>
      </c>
      <c r="I38" s="11">
        <f t="shared" si="2"/>
        <v>479</v>
      </c>
      <c r="J38" s="6">
        <f t="shared" si="3"/>
        <v>0.12533156498673739</v>
      </c>
      <c r="K38" s="5" t="s">
        <v>11</v>
      </c>
    </row>
    <row r="39" spans="1:11" ht="20" customHeight="1" x14ac:dyDescent="0.2">
      <c r="A39" s="12" t="s">
        <v>92</v>
      </c>
      <c r="B39" t="s">
        <v>41</v>
      </c>
      <c r="C39" s="16">
        <f>SUM(C4:C38)</f>
        <v>627070</v>
      </c>
      <c r="D39" s="16">
        <f>SUM(D4:D38)</f>
        <v>641113</v>
      </c>
      <c r="E39" s="16">
        <f t="shared" si="0"/>
        <v>-14043</v>
      </c>
      <c r="F39" s="13">
        <f t="shared" si="1"/>
        <v>-2.1904094909945673E-2</v>
      </c>
      <c r="G39" s="17">
        <f>SUM(G4:G38)</f>
        <v>8055</v>
      </c>
      <c r="H39" s="17">
        <f>SUM(H4:H38)</f>
        <v>304</v>
      </c>
      <c r="I39" s="17">
        <f t="shared" si="2"/>
        <v>7751</v>
      </c>
      <c r="J39" s="14">
        <f t="shared" si="3"/>
        <v>1.2845455850224058E-2</v>
      </c>
      <c r="K39" s="15" t="s">
        <v>41</v>
      </c>
    </row>
    <row r="40" spans="1:11" ht="20" customHeight="1" x14ac:dyDescent="0.2"/>
    <row r="42" spans="1:11" ht="21" x14ac:dyDescent="0.25">
      <c r="A42" s="26" t="s">
        <v>94</v>
      </c>
    </row>
    <row r="43" spans="1:11" ht="34" x14ac:dyDescent="0.2">
      <c r="A43" s="9" t="s">
        <v>0</v>
      </c>
      <c r="B43" s="7" t="s">
        <v>40</v>
      </c>
      <c r="C43" s="7" t="s">
        <v>86</v>
      </c>
      <c r="D43" s="7" t="s">
        <v>87</v>
      </c>
      <c r="E43" s="7" t="s">
        <v>88</v>
      </c>
      <c r="F43" s="8" t="s">
        <v>84</v>
      </c>
      <c r="G43" s="7" t="s">
        <v>89</v>
      </c>
      <c r="H43" s="7" t="s">
        <v>85</v>
      </c>
      <c r="I43" s="7" t="s">
        <v>93</v>
      </c>
      <c r="J43" s="8" t="s">
        <v>90</v>
      </c>
      <c r="K43" s="7" t="s">
        <v>91</v>
      </c>
    </row>
    <row r="44" spans="1:11" x14ac:dyDescent="0.2">
      <c r="A44" s="20" t="s">
        <v>1</v>
      </c>
      <c r="B44" s="2" t="s">
        <v>41</v>
      </c>
      <c r="C44" s="19">
        <v>2136653</v>
      </c>
      <c r="D44" s="19">
        <v>2422263</v>
      </c>
      <c r="E44" s="19">
        <f>C44-D44</f>
        <v>-285610</v>
      </c>
      <c r="F44" s="3">
        <f>E44/D44</f>
        <v>-0.11791040031573781</v>
      </c>
      <c r="G44" s="19">
        <v>1</v>
      </c>
      <c r="H44" s="19">
        <v>-6</v>
      </c>
      <c r="I44" s="19">
        <f>G44-H44</f>
        <v>7</v>
      </c>
      <c r="J44" s="3">
        <f>G44/C44</f>
        <v>4.6802171433545829E-7</v>
      </c>
      <c r="K44" s="2" t="s">
        <v>2</v>
      </c>
    </row>
    <row r="45" spans="1:11" ht="20" customHeight="1" x14ac:dyDescent="0.2">
      <c r="A45" s="20" t="s">
        <v>3</v>
      </c>
      <c r="B45" s="2" t="s">
        <v>41</v>
      </c>
      <c r="C45" s="19">
        <v>82716</v>
      </c>
      <c r="D45" s="19">
        <v>93241</v>
      </c>
      <c r="E45" s="19">
        <f>C45-D45</f>
        <v>-10525</v>
      </c>
      <c r="F45" s="3">
        <f>E45/D45</f>
        <v>-0.11287952724659753</v>
      </c>
      <c r="G45" s="19">
        <v>-447</v>
      </c>
      <c r="H45" s="19">
        <v>20</v>
      </c>
      <c r="I45" s="19">
        <f>G45-H45</f>
        <v>-467</v>
      </c>
      <c r="J45" s="3">
        <f>G45/C45</f>
        <v>-5.4040330770346728E-3</v>
      </c>
      <c r="K45" s="2" t="s">
        <v>2</v>
      </c>
    </row>
    <row r="46" spans="1:11" ht="20" customHeight="1" x14ac:dyDescent="0.2">
      <c r="A46" s="20" t="s">
        <v>12</v>
      </c>
      <c r="B46" s="2" t="s">
        <v>41</v>
      </c>
      <c r="C46" s="19">
        <v>25707</v>
      </c>
      <c r="D46" s="19">
        <v>26604</v>
      </c>
      <c r="E46" s="19">
        <f>C46-D46</f>
        <v>-897</v>
      </c>
      <c r="F46" s="3">
        <f>E46/D46</f>
        <v>-3.3716734325665312E-2</v>
      </c>
      <c r="G46" s="19">
        <v>-585</v>
      </c>
      <c r="H46" s="19">
        <v>-587</v>
      </c>
      <c r="I46" s="19">
        <f>G46-H46</f>
        <v>2</v>
      </c>
      <c r="J46" s="3">
        <f>G46/C46</f>
        <v>-2.2756447660170383E-2</v>
      </c>
      <c r="K46" s="2" t="s">
        <v>11</v>
      </c>
    </row>
    <row r="47" spans="1:11" ht="20" customHeight="1" x14ac:dyDescent="0.2">
      <c r="A47" s="12" t="s">
        <v>92</v>
      </c>
      <c r="B47"/>
      <c r="C47" s="21">
        <f>SUM(C44:C46)</f>
        <v>2245076</v>
      </c>
      <c r="D47" s="21">
        <f>SUM(D44:D46)</f>
        <v>2542108</v>
      </c>
      <c r="E47" s="21">
        <f>C47-D47</f>
        <v>-297032</v>
      </c>
      <c r="F47" s="1">
        <f>E47/D47</f>
        <v>-0.1168447603327632</v>
      </c>
      <c r="G47" s="21">
        <f>SUM(G44:G46)</f>
        <v>-1031</v>
      </c>
      <c r="H47" s="21">
        <f>SUM(H44:H46)</f>
        <v>-573</v>
      </c>
      <c r="I47" s="21">
        <f>G47-H47</f>
        <v>-458</v>
      </c>
      <c r="J47" s="1">
        <f>G47/C47</f>
        <v>-4.5922721547065666E-4</v>
      </c>
      <c r="K47" t="s">
        <v>41</v>
      </c>
    </row>
    <row r="48" spans="1:11" ht="20" customHeight="1" x14ac:dyDescent="0.2"/>
    <row r="49" spans="1:1" x14ac:dyDescent="0.2">
      <c r="A49" s="25" t="s">
        <v>44</v>
      </c>
    </row>
    <row r="50" spans="1:1" x14ac:dyDescent="0.2">
      <c r="A50" s="25" t="s">
        <v>81</v>
      </c>
    </row>
    <row r="51" spans="1:1" x14ac:dyDescent="0.2">
      <c r="A51" s="25" t="s">
        <v>83</v>
      </c>
    </row>
  </sheetData>
  <sortState xmlns:xlrd2="http://schemas.microsoft.com/office/spreadsheetml/2017/richdata2" ref="A4:K38">
    <sortCondition descending="1" ref="J16"/>
  </sortState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Office-användare</cp:lastModifiedBy>
  <dcterms:created xsi:type="dcterms:W3CDTF">2020-04-16T08:23:44Z</dcterms:created>
  <dcterms:modified xsi:type="dcterms:W3CDTF">2020-04-17T08:20:40Z</dcterms:modified>
</cp:coreProperties>
</file>